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tioner" sheetId="1" state="visible" r:id="rId1"/>
    <sheet xmlns:r="http://schemas.openxmlformats.org/officeDocument/2006/relationships" name="Kartläggningsdata" sheetId="2" state="visible" r:id="rId2"/>
    <sheet xmlns:r="http://schemas.openxmlformats.org/officeDocument/2006/relationships" name="Analys &amp; Dashboard" sheetId="3" state="visible" r:id="rId3"/>
  </sheets>
  <definedNames/>
  <calcPr calcId="124519" fullCalcOnLoad="1"/>
</workbook>
</file>

<file path=xl/styles.xml><?xml version="1.0" encoding="utf-8"?>
<styleSheet xmlns="http://schemas.openxmlformats.org/spreadsheetml/2006/main">
  <numFmts count="2">
    <numFmt numFmtId="164" formatCode="#,##0&quot; kr&quot;"/>
    <numFmt numFmtId="165" formatCode="0.0%"/>
  </numFmts>
  <fonts count="7">
    <font>
      <name val="Calibri"/>
      <family val="2"/>
      <color theme="1"/>
      <sz val="11"/>
      <scheme val="minor"/>
    </font>
    <font>
      <name val="Arial"/>
      <b val="1"/>
      <color rgb="00B3862F"/>
      <sz val="16"/>
    </font>
    <font>
      <name val="Arial"/>
      <i val="1"/>
      <color rgb="005B6B64"/>
      <sz val="10"/>
    </font>
    <font>
      <name val="Arial"/>
      <b val="1"/>
      <color rgb="000F7A5C"/>
      <sz val="12"/>
    </font>
    <font>
      <name val="Arial"/>
      <b val="1"/>
      <color rgb="00132420"/>
      <sz val="10"/>
    </font>
    <font>
      <name val="Arial"/>
      <color rgb="00132420"/>
      <sz val="10"/>
    </font>
    <font>
      <name val="Arial"/>
      <b val="1"/>
      <color rgb="00FFFFFF"/>
      <sz val="10"/>
    </font>
  </fonts>
  <fills count="6">
    <fill>
      <patternFill/>
    </fill>
    <fill>
      <patternFill patternType="gray125"/>
    </fill>
    <fill>
      <patternFill patternType="solid">
        <fgColor rgb="00FFF9E6"/>
        <bgColor rgb="00FFF9E6"/>
      </patternFill>
    </fill>
    <fill>
      <patternFill patternType="solid">
        <fgColor rgb="000F7A5C"/>
        <bgColor rgb="000F7A5C"/>
      </patternFill>
    </fill>
    <fill>
      <patternFill patternType="solid">
        <fgColor rgb="00F4F7F5"/>
        <bgColor rgb="00F4F7F5"/>
      </patternFill>
    </fill>
    <fill>
      <patternFill patternType="solid">
        <fgColor rgb="00FFFFFF"/>
        <bgColor rgb="00FFFFFF"/>
      </patternFill>
    </fill>
  </fills>
  <borders count="3">
    <border>
      <left/>
      <right/>
      <top/>
      <bottom/>
      <diagonal/>
    </border>
    <border>
      <left style="thin">
        <color rgb="00D0D5D2"/>
      </left>
      <right style="thin">
        <color rgb="00D0D5D2"/>
      </right>
      <top style="thin">
        <color rgb="00D0D5D2"/>
      </top>
      <bottom style="thin">
        <color rgb="00D0D5D2"/>
      </bottom>
    </border>
    <border>
      <bottom style="double">
        <color rgb="00132420"/>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wrapText="1"/>
    </xf>
    <xf numFmtId="0" fontId="4" fillId="2" borderId="1" applyAlignment="1" pivotButton="0" quotePrefix="0" xfId="0">
      <alignment wrapText="1"/>
    </xf>
    <xf numFmtId="0" fontId="6" fillId="3" borderId="1" applyAlignment="1" pivotButton="0" quotePrefix="0" xfId="0">
      <alignment horizontal="center" vertical="center" wrapText="1"/>
    </xf>
    <xf numFmtId="0" fontId="4" fillId="4" borderId="1" pivotButton="0" quotePrefix="0" xfId="0"/>
    <xf numFmtId="0" fontId="5" fillId="4" borderId="1" pivotButton="0" quotePrefix="0" xfId="0"/>
    <xf numFmtId="164" fontId="5" fillId="4" borderId="1" pivotButton="0" quotePrefix="0" xfId="0"/>
    <xf numFmtId="164" fontId="4" fillId="4" borderId="1" pivotButton="0" quotePrefix="0" xfId="0"/>
    <xf numFmtId="0" fontId="5" fillId="4" borderId="1" applyAlignment="1" pivotButton="0" quotePrefix="0" xfId="0">
      <alignment horizontal="center"/>
    </xf>
    <xf numFmtId="0" fontId="4" fillId="5" borderId="1" pivotButton="0" quotePrefix="0" xfId="0"/>
    <xf numFmtId="0" fontId="5" fillId="5" borderId="1" pivotButton="0" quotePrefix="0" xfId="0"/>
    <xf numFmtId="164" fontId="5" fillId="5" borderId="1" pivotButton="0" quotePrefix="0" xfId="0"/>
    <xf numFmtId="164" fontId="4" fillId="5" borderId="1" pivotButton="0" quotePrefix="0" xfId="0"/>
    <xf numFmtId="0" fontId="5" fillId="5" borderId="1" applyAlignment="1" pivotButton="0" quotePrefix="0" xfId="0">
      <alignment horizontal="center"/>
    </xf>
    <xf numFmtId="0" fontId="4" fillId="0" borderId="1" pivotButton="0" quotePrefix="0" xfId="0"/>
    <xf numFmtId="0" fontId="0" fillId="0" borderId="1" pivotButton="0" quotePrefix="0" xfId="0"/>
    <xf numFmtId="164" fontId="0" fillId="0" borderId="1" pivotButton="0" quotePrefix="0" xfId="0"/>
    <xf numFmtId="164" fontId="4" fillId="0" borderId="1" pivotButton="0" quotePrefix="0" xfId="0"/>
    <xf numFmtId="0" fontId="5" fillId="0" borderId="1" applyAlignment="1" pivotButton="0" quotePrefix="0" xfId="0">
      <alignment horizontal="center"/>
    </xf>
    <xf numFmtId="164" fontId="5" fillId="0" borderId="1" pivotButton="0" quotePrefix="0" xfId="0"/>
    <xf numFmtId="165" fontId="4" fillId="0" borderId="1" pivotButton="0" quotePrefix="0" xfId="0"/>
    <xf numFmtId="0" fontId="4" fillId="0" borderId="1" applyAlignment="1" pivotButton="0" quotePrefix="0" xfId="0">
      <alignment horizontal="center"/>
    </xf>
    <xf numFmtId="0" fontId="4" fillId="0" borderId="2" applyAlignment="1" pivotButton="0" quotePrefix="0" xfId="0">
      <alignment horizontal="center"/>
    </xf>
    <xf numFmtId="164" fontId="4" fillId="0" borderId="2" pivotButton="0" quotePrefix="0" xfId="0"/>
    <xf numFmtId="165" fontId="4"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2"/>
  <sheetViews>
    <sheetView showGridLines="1" workbookViewId="0">
      <selection activeCell="A1" sqref="A1"/>
    </sheetView>
  </sheetViews>
  <sheetFormatPr baseColWidth="8" defaultRowHeight="15"/>
  <cols>
    <col width="5" customWidth="1" min="1" max="1"/>
    <col width="80" customWidth="1" min="2" max="2"/>
  </cols>
  <sheetData>
    <row r="2">
      <c r="B2" s="1" t="inlineStr">
        <is>
          <t>Lönekartläggningsmall — Novro</t>
        </is>
      </c>
    </row>
    <row r="3">
      <c r="B3" s="2" t="inlineStr">
        <is>
          <t>Detta verktyg hjälper företag att genomföra den årliga lönekartläggningen i enlighet med Diskrimineringslagen (2008:567).</t>
        </is>
      </c>
    </row>
    <row r="5">
      <c r="B5" s="3" t="inlineStr">
        <is>
          <t>Steg-för-steg process för lönekartläggningen:</t>
        </is>
      </c>
    </row>
    <row r="7">
      <c r="B7" s="4" t="inlineStr">
        <is>
          <t>Steg 1: Gruppera arbetstagare</t>
        </is>
      </c>
    </row>
    <row r="8">
      <c r="B8" s="5" t="inlineStr">
        <is>
          <t>Dela in alla anställda i grupper som utför lika arbete (t.ex. samma roll eller titel) respektive likvärdigt arbete (olika roller som kräver likartad kompetens, ansvar och ansträngning). Det görs i kolumn B (Yrkesgrupp) på nästa flik.</t>
        </is>
      </c>
    </row>
    <row r="10">
      <c r="B10" s="4" t="inlineStr">
        <is>
          <t>Steg 2: Samla in löner och förmåner</t>
        </is>
      </c>
    </row>
    <row r="11">
      <c r="B11" s="5" t="inlineStr">
        <is>
          <t>Mata in grundlön och eventuella fasta eller rörliga förmåner (t.ex. tjänstebil, friskvård, extra pension) i fliken 'Kartläggningsdata'. Förmåner ska räknas om till ett månatligt värde i kronor.</t>
        </is>
      </c>
    </row>
    <row r="13">
      <c r="B13" s="4" t="inlineStr">
        <is>
          <t>Steg 3: Analysera löneskillnader</t>
        </is>
      </c>
    </row>
    <row r="14">
      <c r="B14" s="5" t="inlineStr">
        <is>
          <t>På fliken 'Analys &amp; Dashboard' ser du den automatiska sammanställningen av medellöner och procentuella löneskillnader för varje yrkesgrupp. Lagkravet innebär att alla löneskillnader mellan kvinnor och män inom samma yrkesgrupp ska identifieras och analyseras.</t>
        </is>
      </c>
    </row>
    <row r="16">
      <c r="B16" s="4" t="inlineStr">
        <is>
          <t>Steg 4: Bedöm saklig grund</t>
        </is>
      </c>
    </row>
    <row r="17">
      <c r="B17" s="5" t="inlineStr">
        <is>
          <t>Om en löneskillnad upptäcks där kvinnor i snitt tjänar mindre än män inom samma grupp, måste arbetsgivaren bedöma om skillnaden är sakligt grundad. Godkända sakliga grunder kan vara marknadsläge vid rekrytering, erfarenhet, ansvar eller individuell arbetsprestation. Detta dokumenteras i kolumn J på fliken 'Kartläggningsdata'.</t>
        </is>
      </c>
    </row>
    <row r="19">
      <c r="B19" s="4" t="inlineStr">
        <is>
          <t>Steg 5: Handlingsplan och åtgärder</t>
        </is>
      </c>
    </row>
    <row r="20">
      <c r="B20" s="5" t="inlineStr">
        <is>
          <t>Om en skillnad inte kan motiveras sakligt beror den på kön. Då måste arbetsgivaren upprätta en handlingsplan med åtgärder och tidsramar för att justera lönerna (löneutjämning) inom max 3 år.</t>
        </is>
      </c>
    </row>
    <row r="22">
      <c r="B22" s="6" t="inlineStr">
        <is>
          <t>💡 TIPS: Novros HR-plattform automatiserar hela denna process. Medarbetardata synkas direkt, grupper skapas automatiskt, och systemet genererar en fullständig, juridiskt godkänd rapport med ett enda klick.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6"/>
  <sheetViews>
    <sheetView showGridLines="1" workbookViewId="0">
      <selection activeCell="A1" sqref="A1"/>
    </sheetView>
  </sheetViews>
  <sheetFormatPr baseColWidth="8" defaultRowHeight="15"/>
  <cols>
    <col width="12" customWidth="1" min="1" max="1"/>
    <col width="24" customWidth="1" min="2" max="2"/>
    <col width="22" customWidth="1" min="3" max="3"/>
    <col width="14" customWidth="1" min="4" max="4"/>
    <col width="18" customWidth="1" min="5" max="5"/>
    <col width="18" customWidth="1" min="6" max="6"/>
    <col width="20" customWidth="1" min="7" max="7"/>
    <col width="19" customWidth="1" min="8" max="8"/>
    <col width="26" customWidth="1" min="9" max="9"/>
    <col width="30" customWidth="1" min="10" max="10"/>
    <col width="30" customWidth="1" min="11" max="11"/>
  </cols>
  <sheetData>
    <row r="1"/>
    <row r="2">
      <c r="A2" s="1" t="inlineStr">
        <is>
          <t>Personal &amp; Kartläggningsdata</t>
        </is>
      </c>
    </row>
    <row r="3">
      <c r="A3" s="2" t="inlineStr">
        <is>
          <t>Fyll i dina anställda nedan. Total ersättning räknas ut automatiskt. Använd yrkesgrupper för att jämföra lika arbete.</t>
        </is>
      </c>
    </row>
    <row r="4"/>
    <row r="5">
      <c r="A5" s="7" t="inlineStr">
        <is>
          <t>Anställd-ID</t>
        </is>
      </c>
      <c r="B5" s="7" t="inlineStr">
        <is>
          <t>Yrkesgrupp (Lika arbete)</t>
        </is>
      </c>
      <c r="C5" s="7" t="inlineStr">
        <is>
          <t>Titel / Befattning</t>
        </is>
      </c>
      <c r="D5" s="7" t="inlineStr">
        <is>
          <t>Kön (Kvinna/Man)</t>
        </is>
      </c>
      <c r="E5" s="7" t="inlineStr">
        <is>
          <t>Månadslön (100% syss.)</t>
        </is>
      </c>
      <c r="F5" s="7" t="inlineStr">
        <is>
          <t>Förmåner (kr/mån)</t>
        </is>
      </c>
      <c r="G5" s="7" t="inlineStr">
        <is>
          <t>Total ersättning</t>
        </is>
      </c>
      <c r="H5" s="7" t="inlineStr">
        <is>
          <t>Erfarenhet (år)</t>
        </is>
      </c>
      <c r="I5" s="7" t="inlineStr">
        <is>
          <t>Prestationsbetyg (1-5)</t>
        </is>
      </c>
      <c r="J5" s="7" t="inlineStr">
        <is>
          <t>Saklig grund för skillnad</t>
        </is>
      </c>
      <c r="K5" s="7" t="inlineStr">
        <is>
          <t>Analyskommentar / Åtgärdsstatus</t>
        </is>
      </c>
    </row>
    <row r="6">
      <c r="A6" s="8" t="inlineStr">
        <is>
          <t>EMP001</t>
        </is>
      </c>
      <c r="B6" s="9" t="inlineStr">
        <is>
          <t>Säljare</t>
        </is>
      </c>
      <c r="C6" s="9" t="inlineStr">
        <is>
          <t>Account Manager</t>
        </is>
      </c>
      <c r="D6" s="9" t="inlineStr">
        <is>
          <t>Kvinna</t>
        </is>
      </c>
      <c r="E6" s="10" t="n">
        <v>35000</v>
      </c>
      <c r="F6" s="10" t="n">
        <v>1000</v>
      </c>
      <c r="G6" s="11">
        <f>E6+F6</f>
        <v/>
      </c>
      <c r="H6" s="12" t="n">
        <v>3</v>
      </c>
      <c r="I6" s="12" t="n">
        <v>4</v>
      </c>
      <c r="J6" s="9" t="inlineStr"/>
      <c r="K6" s="9" t="inlineStr"/>
    </row>
    <row r="7">
      <c r="A7" s="13" t="inlineStr">
        <is>
          <t>EMP002</t>
        </is>
      </c>
      <c r="B7" s="14" t="inlineStr">
        <is>
          <t>Säljare</t>
        </is>
      </c>
      <c r="C7" s="14" t="inlineStr">
        <is>
          <t>Key Account Manager</t>
        </is>
      </c>
      <c r="D7" s="14" t="inlineStr">
        <is>
          <t>Man</t>
        </is>
      </c>
      <c r="E7" s="15" t="n">
        <v>39000</v>
      </c>
      <c r="F7" s="15" t="n">
        <v>1000</v>
      </c>
      <c r="G7" s="16">
        <f>E7+F7</f>
        <v/>
      </c>
      <c r="H7" s="17" t="n">
        <v>5</v>
      </c>
      <c r="I7" s="17" t="n">
        <v>4</v>
      </c>
      <c r="J7" s="14" t="inlineStr">
        <is>
          <t>Högre erfarenhet och kundansvar</t>
        </is>
      </c>
      <c r="K7" s="14" t="inlineStr">
        <is>
          <t>Saklig grund finns</t>
        </is>
      </c>
    </row>
    <row r="8">
      <c r="A8" s="8" t="inlineStr">
        <is>
          <t>EMP003</t>
        </is>
      </c>
      <c r="B8" s="9" t="inlineStr">
        <is>
          <t>Säljare</t>
        </is>
      </c>
      <c r="C8" s="9" t="inlineStr">
        <is>
          <t>Account Manager</t>
        </is>
      </c>
      <c r="D8" s="9" t="inlineStr">
        <is>
          <t>Man</t>
        </is>
      </c>
      <c r="E8" s="10" t="n">
        <v>35000</v>
      </c>
      <c r="F8" s="10" t="n">
        <v>1000</v>
      </c>
      <c r="G8" s="11">
        <f>E8+F8</f>
        <v/>
      </c>
      <c r="H8" s="12" t="n">
        <v>3</v>
      </c>
      <c r="I8" s="12" t="n">
        <v>3</v>
      </c>
      <c r="J8" s="9" t="inlineStr"/>
      <c r="K8" s="9" t="inlineStr">
        <is>
          <t>OK</t>
        </is>
      </c>
    </row>
    <row r="9">
      <c r="A9" s="13" t="inlineStr">
        <is>
          <t>EMP004</t>
        </is>
      </c>
      <c r="B9" s="14" t="inlineStr">
        <is>
          <t>Säljare</t>
        </is>
      </c>
      <c r="C9" s="14" t="inlineStr">
        <is>
          <t>Key Account Manager</t>
        </is>
      </c>
      <c r="D9" s="14" t="inlineStr">
        <is>
          <t>Kvinna</t>
        </is>
      </c>
      <c r="E9" s="15" t="n">
        <v>37000</v>
      </c>
      <c r="F9" s="15" t="n">
        <v>1000</v>
      </c>
      <c r="G9" s="16">
        <f>E9+F9</f>
        <v/>
      </c>
      <c r="H9" s="17" t="n">
        <v>4</v>
      </c>
      <c r="I9" s="17" t="n">
        <v>5</v>
      </c>
      <c r="J9" s="14" t="inlineStr"/>
      <c r="K9" s="14" t="inlineStr">
        <is>
          <t>Kräver granskning: lönegap mot EMP002</t>
        </is>
      </c>
    </row>
    <row r="10">
      <c r="A10" s="8" t="inlineStr">
        <is>
          <t>EMP005</t>
        </is>
      </c>
      <c r="B10" s="9" t="inlineStr">
        <is>
          <t>Utvecklare</t>
        </is>
      </c>
      <c r="C10" s="9" t="inlineStr">
        <is>
          <t>Frontend Engineer</t>
        </is>
      </c>
      <c r="D10" s="9" t="inlineStr">
        <is>
          <t>Kvinna</t>
        </is>
      </c>
      <c r="E10" s="10" t="n">
        <v>46000</v>
      </c>
      <c r="F10" s="10" t="n">
        <v>1500</v>
      </c>
      <c r="G10" s="11">
        <f>E10+F10</f>
        <v/>
      </c>
      <c r="H10" s="12" t="n">
        <v>4</v>
      </c>
      <c r="I10" s="12" t="n">
        <v>4</v>
      </c>
      <c r="J10" s="9" t="inlineStr"/>
      <c r="K10" s="9" t="inlineStr"/>
    </row>
    <row r="11">
      <c r="A11" s="13" t="inlineStr">
        <is>
          <t>EMP006</t>
        </is>
      </c>
      <c r="B11" s="14" t="inlineStr">
        <is>
          <t>Utvecklare</t>
        </is>
      </c>
      <c r="C11" s="14" t="inlineStr">
        <is>
          <t>Backend Engineer</t>
        </is>
      </c>
      <c r="D11" s="14" t="inlineStr">
        <is>
          <t>Man</t>
        </is>
      </c>
      <c r="E11" s="15" t="n">
        <v>48000</v>
      </c>
      <c r="F11" s="15" t="n">
        <v>1500</v>
      </c>
      <c r="G11" s="16">
        <f>E11+F11</f>
        <v/>
      </c>
      <c r="H11" s="17" t="n">
        <v>5</v>
      </c>
      <c r="I11" s="17" t="n">
        <v>4</v>
      </c>
      <c r="J11" s="14" t="inlineStr">
        <is>
          <t>Längre anställningstid i bolaget</t>
        </is>
      </c>
      <c r="K11" s="14" t="inlineStr">
        <is>
          <t>Saklig grund finns</t>
        </is>
      </c>
    </row>
    <row r="12">
      <c r="A12" s="8" t="inlineStr">
        <is>
          <t>EMP007</t>
        </is>
      </c>
      <c r="B12" s="9" t="inlineStr">
        <is>
          <t>Utvecklare</t>
        </is>
      </c>
      <c r="C12" s="9" t="inlineStr">
        <is>
          <t>Fullstack Engineer</t>
        </is>
      </c>
      <c r="D12" s="9" t="inlineStr">
        <is>
          <t>Kvinna</t>
        </is>
      </c>
      <c r="E12" s="10" t="n">
        <v>45000</v>
      </c>
      <c r="F12" s="10" t="n">
        <v>1500</v>
      </c>
      <c r="G12" s="11">
        <f>E12+F12</f>
        <v/>
      </c>
      <c r="H12" s="12" t="n">
        <v>3</v>
      </c>
      <c r="I12" s="12" t="n">
        <v>4</v>
      </c>
      <c r="J12" s="9" t="inlineStr"/>
      <c r="K12" s="9" t="inlineStr"/>
    </row>
    <row r="13">
      <c r="A13" s="13" t="inlineStr">
        <is>
          <t>EMP008</t>
        </is>
      </c>
      <c r="B13" s="14" t="inlineStr">
        <is>
          <t>Utvecklare</t>
        </is>
      </c>
      <c r="C13" s="14" t="inlineStr">
        <is>
          <t>Frontend Engineer</t>
        </is>
      </c>
      <c r="D13" s="14" t="inlineStr">
        <is>
          <t>Man</t>
        </is>
      </c>
      <c r="E13" s="15" t="n">
        <v>46000</v>
      </c>
      <c r="F13" s="15" t="n">
        <v>1500</v>
      </c>
      <c r="G13" s="16">
        <f>E13+F13</f>
        <v/>
      </c>
      <c r="H13" s="17" t="n">
        <v>4</v>
      </c>
      <c r="I13" s="17" t="n">
        <v>3</v>
      </c>
      <c r="J13" s="14" t="inlineStr"/>
      <c r="K13" s="14" t="inlineStr">
        <is>
          <t>OK</t>
        </is>
      </c>
    </row>
    <row r="14">
      <c r="A14" s="8" t="inlineStr">
        <is>
          <t>EMP009</t>
        </is>
      </c>
      <c r="B14" s="9" t="inlineStr">
        <is>
          <t>HR &amp; Admin</t>
        </is>
      </c>
      <c r="C14" s="9" t="inlineStr">
        <is>
          <t>HR Manager</t>
        </is>
      </c>
      <c r="D14" s="9" t="inlineStr">
        <is>
          <t>Kvinna</t>
        </is>
      </c>
      <c r="E14" s="10" t="n">
        <v>42000</v>
      </c>
      <c r="F14" s="10" t="n">
        <v>500</v>
      </c>
      <c r="G14" s="11">
        <f>E14+F14</f>
        <v/>
      </c>
      <c r="H14" s="12" t="n">
        <v>6</v>
      </c>
      <c r="I14" s="12" t="n">
        <v>4</v>
      </c>
      <c r="J14" s="9" t="inlineStr"/>
      <c r="K14" s="9" t="inlineStr"/>
    </row>
    <row r="15">
      <c r="A15" s="13" t="inlineStr">
        <is>
          <t>EMP010</t>
        </is>
      </c>
      <c r="B15" s="14" t="inlineStr">
        <is>
          <t>HR &amp; Admin</t>
        </is>
      </c>
      <c r="C15" s="14" t="inlineStr">
        <is>
          <t>HR Administrator</t>
        </is>
      </c>
      <c r="D15" s="14" t="inlineStr">
        <is>
          <t>Kvinna</t>
        </is>
      </c>
      <c r="E15" s="15" t="n">
        <v>34000</v>
      </c>
      <c r="F15" s="15" t="n">
        <v>500</v>
      </c>
      <c r="G15" s="16">
        <f>E15+F15</f>
        <v/>
      </c>
      <c r="H15" s="17" t="n">
        <v>2</v>
      </c>
      <c r="I15" s="17" t="n">
        <v>3</v>
      </c>
      <c r="J15" s="14" t="inlineStr"/>
      <c r="K15" s="14" t="inlineStr"/>
    </row>
    <row r="16">
      <c r="A16" s="8" t="inlineStr">
        <is>
          <t>EMP011</t>
        </is>
      </c>
      <c r="B16" s="9" t="inlineStr">
        <is>
          <t>HR &amp; Admin</t>
        </is>
      </c>
      <c r="C16" s="9" t="inlineStr">
        <is>
          <t>Office Lead</t>
        </is>
      </c>
      <c r="D16" s="9" t="inlineStr">
        <is>
          <t>Man</t>
        </is>
      </c>
      <c r="E16" s="10" t="n">
        <v>38000</v>
      </c>
      <c r="F16" s="10" t="n">
        <v>500</v>
      </c>
      <c r="G16" s="11">
        <f>E16+F16</f>
        <v/>
      </c>
      <c r="H16" s="12" t="n">
        <v>4</v>
      </c>
      <c r="I16" s="12" t="n">
        <v>4</v>
      </c>
      <c r="J16" s="9" t="inlineStr">
        <is>
          <t>Högre ansvarsnivå (Kontorsansvarig)</t>
        </is>
      </c>
      <c r="K16" s="9" t="inlineStr">
        <is>
          <t>Saklig grund finns</t>
        </is>
      </c>
    </row>
    <row r="17">
      <c r="A17" s="18" t="inlineStr">
        <is>
          <t>EMP012</t>
        </is>
      </c>
      <c r="B17" s="19" t="n"/>
      <c r="C17" s="19" t="n"/>
      <c r="D17" s="19" t="n"/>
      <c r="E17" s="20" t="n">
        <v>0</v>
      </c>
      <c r="F17" s="20" t="n">
        <v>0</v>
      </c>
      <c r="G17" s="21">
        <f>E17+F17</f>
        <v/>
      </c>
      <c r="H17" s="19" t="n"/>
      <c r="I17" s="19" t="n"/>
      <c r="J17" s="19" t="n"/>
      <c r="K17" s="19" t="n"/>
    </row>
    <row r="18">
      <c r="A18" s="18" t="inlineStr">
        <is>
          <t>EMP013</t>
        </is>
      </c>
      <c r="B18" s="19" t="n"/>
      <c r="C18" s="19" t="n"/>
      <c r="D18" s="19" t="n"/>
      <c r="E18" s="20" t="n">
        <v>0</v>
      </c>
      <c r="F18" s="20" t="n">
        <v>0</v>
      </c>
      <c r="G18" s="21">
        <f>E18+F18</f>
        <v/>
      </c>
      <c r="H18" s="19" t="n"/>
      <c r="I18" s="19" t="n"/>
      <c r="J18" s="19" t="n"/>
      <c r="K18" s="19" t="n"/>
    </row>
    <row r="19">
      <c r="A19" s="18" t="inlineStr">
        <is>
          <t>EMP014</t>
        </is>
      </c>
      <c r="B19" s="19" t="n"/>
      <c r="C19" s="19" t="n"/>
      <c r="D19" s="19" t="n"/>
      <c r="E19" s="20" t="n">
        <v>0</v>
      </c>
      <c r="F19" s="20" t="n">
        <v>0</v>
      </c>
      <c r="G19" s="21">
        <f>E19+F19</f>
        <v/>
      </c>
      <c r="H19" s="19" t="n"/>
      <c r="I19" s="19" t="n"/>
      <c r="J19" s="19" t="n"/>
      <c r="K19" s="19" t="n"/>
    </row>
    <row r="20">
      <c r="A20" s="18" t="inlineStr">
        <is>
          <t>EMP015</t>
        </is>
      </c>
      <c r="B20" s="19" t="n"/>
      <c r="C20" s="19" t="n"/>
      <c r="D20" s="19" t="n"/>
      <c r="E20" s="20" t="n">
        <v>0</v>
      </c>
      <c r="F20" s="20" t="n">
        <v>0</v>
      </c>
      <c r="G20" s="21">
        <f>E20+F20</f>
        <v/>
      </c>
      <c r="H20" s="19" t="n"/>
      <c r="I20" s="19" t="n"/>
      <c r="J20" s="19" t="n"/>
      <c r="K20" s="19" t="n"/>
    </row>
    <row r="21">
      <c r="A21" s="18" t="inlineStr">
        <is>
          <t>EMP016</t>
        </is>
      </c>
      <c r="B21" s="19" t="n"/>
      <c r="C21" s="19" t="n"/>
      <c r="D21" s="19" t="n"/>
      <c r="E21" s="20" t="n">
        <v>0</v>
      </c>
      <c r="F21" s="20" t="n">
        <v>0</v>
      </c>
      <c r="G21" s="21">
        <f>E21+F21</f>
        <v/>
      </c>
      <c r="H21" s="19" t="n"/>
      <c r="I21" s="19" t="n"/>
      <c r="J21" s="19" t="n"/>
      <c r="K21" s="19" t="n"/>
    </row>
    <row r="22">
      <c r="A22" s="18" t="inlineStr">
        <is>
          <t>EMP017</t>
        </is>
      </c>
      <c r="B22" s="19" t="n"/>
      <c r="C22" s="19" t="n"/>
      <c r="D22" s="19" t="n"/>
      <c r="E22" s="20" t="n">
        <v>0</v>
      </c>
      <c r="F22" s="20" t="n">
        <v>0</v>
      </c>
      <c r="G22" s="21">
        <f>E22+F22</f>
        <v/>
      </c>
      <c r="H22" s="19" t="n"/>
      <c r="I22" s="19" t="n"/>
      <c r="J22" s="19" t="n"/>
      <c r="K22" s="19" t="n"/>
    </row>
    <row r="23">
      <c r="A23" s="18" t="inlineStr">
        <is>
          <t>EMP018</t>
        </is>
      </c>
      <c r="B23" s="19" t="n"/>
      <c r="C23" s="19" t="n"/>
      <c r="D23" s="19" t="n"/>
      <c r="E23" s="20" t="n">
        <v>0</v>
      </c>
      <c r="F23" s="20" t="n">
        <v>0</v>
      </c>
      <c r="G23" s="21">
        <f>E23+F23</f>
        <v/>
      </c>
      <c r="H23" s="19" t="n"/>
      <c r="I23" s="19" t="n"/>
      <c r="J23" s="19" t="n"/>
      <c r="K23" s="19" t="n"/>
    </row>
    <row r="24">
      <c r="A24" s="18" t="inlineStr">
        <is>
          <t>EMP019</t>
        </is>
      </c>
      <c r="B24" s="19" t="n"/>
      <c r="C24" s="19" t="n"/>
      <c r="D24" s="19" t="n"/>
      <c r="E24" s="20" t="n">
        <v>0</v>
      </c>
      <c r="F24" s="20" t="n">
        <v>0</v>
      </c>
      <c r="G24" s="21">
        <f>E24+F24</f>
        <v/>
      </c>
      <c r="H24" s="19" t="n"/>
      <c r="I24" s="19" t="n"/>
      <c r="J24" s="19" t="n"/>
      <c r="K24" s="19" t="n"/>
    </row>
    <row r="25">
      <c r="A25" s="18" t="inlineStr">
        <is>
          <t>EMP020</t>
        </is>
      </c>
      <c r="B25" s="19" t="n"/>
      <c r="C25" s="19" t="n"/>
      <c r="D25" s="19" t="n"/>
      <c r="E25" s="20" t="n">
        <v>0</v>
      </c>
      <c r="F25" s="20" t="n">
        <v>0</v>
      </c>
      <c r="G25" s="21">
        <f>E25+F25</f>
        <v/>
      </c>
      <c r="H25" s="19" t="n"/>
      <c r="I25" s="19" t="n"/>
      <c r="J25" s="19" t="n"/>
      <c r="K25" s="19" t="n"/>
    </row>
    <row r="26">
      <c r="A26" s="18" t="inlineStr">
        <is>
          <t>EMP021</t>
        </is>
      </c>
      <c r="B26" s="19" t="n"/>
      <c r="C26" s="19" t="n"/>
      <c r="D26" s="19" t="n"/>
      <c r="E26" s="20" t="n">
        <v>0</v>
      </c>
      <c r="F26" s="20" t="n">
        <v>0</v>
      </c>
      <c r="G26" s="21">
        <f>E26+F26</f>
        <v/>
      </c>
      <c r="H26" s="19" t="n"/>
      <c r="I26" s="19" t="n"/>
      <c r="J26" s="19" t="n"/>
      <c r="K26" s="19" t="n"/>
    </row>
    <row r="27">
      <c r="A27" s="18" t="inlineStr">
        <is>
          <t>EMP022</t>
        </is>
      </c>
      <c r="B27" s="19" t="n"/>
      <c r="C27" s="19" t="n"/>
      <c r="D27" s="19" t="n"/>
      <c r="E27" s="20" t="n">
        <v>0</v>
      </c>
      <c r="F27" s="20" t="n">
        <v>0</v>
      </c>
      <c r="G27" s="21">
        <f>E27+F27</f>
        <v/>
      </c>
      <c r="H27" s="19" t="n"/>
      <c r="I27" s="19" t="n"/>
      <c r="J27" s="19" t="n"/>
      <c r="K27" s="19" t="n"/>
    </row>
    <row r="28">
      <c r="A28" s="18" t="inlineStr">
        <is>
          <t>EMP023</t>
        </is>
      </c>
      <c r="B28" s="19" t="n"/>
      <c r="C28" s="19" t="n"/>
      <c r="D28" s="19" t="n"/>
      <c r="E28" s="20" t="n">
        <v>0</v>
      </c>
      <c r="F28" s="20" t="n">
        <v>0</v>
      </c>
      <c r="G28" s="21">
        <f>E28+F28</f>
        <v/>
      </c>
      <c r="H28" s="19" t="n"/>
      <c r="I28" s="19" t="n"/>
      <c r="J28" s="19" t="n"/>
      <c r="K28" s="19" t="n"/>
    </row>
    <row r="29">
      <c r="A29" s="18" t="inlineStr">
        <is>
          <t>EMP024</t>
        </is>
      </c>
      <c r="B29" s="19" t="n"/>
      <c r="C29" s="19" t="n"/>
      <c r="D29" s="19" t="n"/>
      <c r="E29" s="20" t="n">
        <v>0</v>
      </c>
      <c r="F29" s="20" t="n">
        <v>0</v>
      </c>
      <c r="G29" s="21">
        <f>E29+F29</f>
        <v/>
      </c>
      <c r="H29" s="19" t="n"/>
      <c r="I29" s="19" t="n"/>
      <c r="J29" s="19" t="n"/>
      <c r="K29" s="19" t="n"/>
    </row>
    <row r="30">
      <c r="A30" s="18" t="inlineStr">
        <is>
          <t>EMP025</t>
        </is>
      </c>
      <c r="B30" s="19" t="n"/>
      <c r="C30" s="19" t="n"/>
      <c r="D30" s="19" t="n"/>
      <c r="E30" s="20" t="n">
        <v>0</v>
      </c>
      <c r="F30" s="20" t="n">
        <v>0</v>
      </c>
      <c r="G30" s="21">
        <f>E30+F30</f>
        <v/>
      </c>
      <c r="H30" s="19" t="n"/>
      <c r="I30" s="19" t="n"/>
      <c r="J30" s="19" t="n"/>
      <c r="K30" s="19" t="n"/>
    </row>
    <row r="31">
      <c r="A31" s="18" t="inlineStr">
        <is>
          <t>EMP026</t>
        </is>
      </c>
      <c r="B31" s="19" t="n"/>
      <c r="C31" s="19" t="n"/>
      <c r="D31" s="19" t="n"/>
      <c r="E31" s="20" t="n">
        <v>0</v>
      </c>
      <c r="F31" s="20" t="n">
        <v>0</v>
      </c>
      <c r="G31" s="21">
        <f>E31+F31</f>
        <v/>
      </c>
      <c r="H31" s="19" t="n"/>
      <c r="I31" s="19" t="n"/>
      <c r="J31" s="19" t="n"/>
      <c r="K31" s="19" t="n"/>
    </row>
    <row r="32">
      <c r="A32" s="18" t="inlineStr">
        <is>
          <t>EMP027</t>
        </is>
      </c>
      <c r="B32" s="19" t="n"/>
      <c r="C32" s="19" t="n"/>
      <c r="D32" s="19" t="n"/>
      <c r="E32" s="20" t="n">
        <v>0</v>
      </c>
      <c r="F32" s="20" t="n">
        <v>0</v>
      </c>
      <c r="G32" s="21">
        <f>E32+F32</f>
        <v/>
      </c>
      <c r="H32" s="19" t="n"/>
      <c r="I32" s="19" t="n"/>
      <c r="J32" s="19" t="n"/>
      <c r="K32" s="19" t="n"/>
    </row>
    <row r="33">
      <c r="A33" s="18" t="inlineStr">
        <is>
          <t>EMP028</t>
        </is>
      </c>
      <c r="B33" s="19" t="n"/>
      <c r="C33" s="19" t="n"/>
      <c r="D33" s="19" t="n"/>
      <c r="E33" s="20" t="n">
        <v>0</v>
      </c>
      <c r="F33" s="20" t="n">
        <v>0</v>
      </c>
      <c r="G33" s="21">
        <f>E33+F33</f>
        <v/>
      </c>
      <c r="H33" s="19" t="n"/>
      <c r="I33" s="19" t="n"/>
      <c r="J33" s="19" t="n"/>
      <c r="K33" s="19" t="n"/>
    </row>
    <row r="34">
      <c r="A34" s="18" t="inlineStr">
        <is>
          <t>EMP029</t>
        </is>
      </c>
      <c r="B34" s="19" t="n"/>
      <c r="C34" s="19" t="n"/>
      <c r="D34" s="19" t="n"/>
      <c r="E34" s="20" t="n">
        <v>0</v>
      </c>
      <c r="F34" s="20" t="n">
        <v>0</v>
      </c>
      <c r="G34" s="21">
        <f>E34+F34</f>
        <v/>
      </c>
      <c r="H34" s="19" t="n"/>
      <c r="I34" s="19" t="n"/>
      <c r="J34" s="19" t="n"/>
      <c r="K34" s="19" t="n"/>
    </row>
    <row r="35">
      <c r="A35" s="18" t="inlineStr">
        <is>
          <t>EMP030</t>
        </is>
      </c>
      <c r="B35" s="19" t="n"/>
      <c r="C35" s="19" t="n"/>
      <c r="D35" s="19" t="n"/>
      <c r="E35" s="20" t="n">
        <v>0</v>
      </c>
      <c r="F35" s="20" t="n">
        <v>0</v>
      </c>
      <c r="G35" s="21">
        <f>E35+F35</f>
        <v/>
      </c>
      <c r="H35" s="19" t="n"/>
      <c r="I35" s="19" t="n"/>
      <c r="J35" s="19" t="n"/>
      <c r="K35" s="19" t="n"/>
    </row>
    <row r="36">
      <c r="A36" s="18" t="inlineStr">
        <is>
          <t>EMP031</t>
        </is>
      </c>
      <c r="B36" s="19" t="n"/>
      <c r="C36" s="19" t="n"/>
      <c r="D36" s="19" t="n"/>
      <c r="E36" s="20" t="n">
        <v>0</v>
      </c>
      <c r="F36" s="20" t="n">
        <v>0</v>
      </c>
      <c r="G36" s="21">
        <f>E36+F36</f>
        <v/>
      </c>
      <c r="H36" s="19" t="n"/>
      <c r="I36" s="19" t="n"/>
      <c r="J36" s="19" t="n"/>
      <c r="K36" s="19"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2:H10"/>
  <sheetViews>
    <sheetView showGridLines="1" workbookViewId="0">
      <selection activeCell="A1" sqref="A1"/>
    </sheetView>
  </sheetViews>
  <sheetFormatPr baseColWidth="8" defaultRowHeight="15"/>
  <cols>
    <col width="24" customWidth="1" min="1" max="1"/>
    <col width="16" customWidth="1" min="2" max="2"/>
    <col width="16" customWidth="1" min="3" max="3"/>
    <col width="20" customWidth="1" min="4" max="4"/>
    <col width="20" customWidth="1" min="5" max="5"/>
    <col width="20" customWidth="1" min="6" max="6"/>
    <col width="18" customWidth="1" min="7" max="7"/>
    <col width="32" customWidth="1" min="8" max="8"/>
  </cols>
  <sheetData>
    <row r="2">
      <c r="A2" s="1" t="inlineStr">
        <is>
          <t>Löneskillnadsanalys &amp; Sammanställning</t>
        </is>
      </c>
    </row>
    <row r="3">
      <c r="A3" s="2" t="inlineStr">
        <is>
          <t>Denna vy beräknar automatiskt medellöner och gap per yrkesgrupp baserat på inmatade data.</t>
        </is>
      </c>
    </row>
    <row r="5">
      <c r="A5" s="7" t="inlineStr">
        <is>
          <t>Yrkesgrupp (Lika arbete)</t>
        </is>
      </c>
      <c r="B5" s="7" t="inlineStr">
        <is>
          <t>Antal Kvinnor</t>
        </is>
      </c>
      <c r="C5" s="7" t="inlineStr">
        <is>
          <t>Antal Män</t>
        </is>
      </c>
      <c r="D5" s="7" t="inlineStr">
        <is>
          <t>Snittlön Kvinnor</t>
        </is>
      </c>
      <c r="E5" s="7" t="inlineStr">
        <is>
          <t>Snittlön Män</t>
        </is>
      </c>
      <c r="F5" s="7" t="inlineStr">
        <is>
          <t>Löneskillnad (kr)</t>
        </is>
      </c>
      <c r="G5" s="7" t="inlineStr">
        <is>
          <t>Löneskillnad (%)</t>
        </is>
      </c>
      <c r="H5" s="7" t="inlineStr">
        <is>
          <t>Status &amp; Rekommendation</t>
        </is>
      </c>
    </row>
    <row r="6">
      <c r="A6" s="18" t="inlineStr">
        <is>
          <t>Säljare</t>
        </is>
      </c>
      <c r="B6" s="22">
        <f>COUNTIFS(Kartläggningsdata!$B$6:$B$100, A6, Kartläggningsdata!$D$6:$D$100, "Kvinna")</f>
        <v/>
      </c>
      <c r="C6" s="22">
        <f>COUNTIFS(Kartläggningsdata!$B$6:$B$100, A6, Kartläggningsdata!$D$6:$D$100, "Man")</f>
        <v/>
      </c>
      <c r="D6" s="23">
        <f>IF(B6&gt;0, AVERAGEIFS(Kartläggningsdata!$G$6:$G$100, Kartläggningsdata!$B$6:$B$100, A6, Kartläggningsdata!$D$6:$D$100, "Kvinna"), 0)</f>
        <v/>
      </c>
      <c r="E6" s="23">
        <f>IF(C6&gt;0, AVERAGEIFS(Kartläggningsdata!$G$6:$G$100, Kartläggningsdata!$B$6:$B$100, A6, Kartläggningsdata!$D$6:$D$100, "Man"), 0)</f>
        <v/>
      </c>
      <c r="F6" s="21">
        <f>IF(AND(D6&gt;0, E6&gt;0), E6-D6, 0)</f>
        <v/>
      </c>
      <c r="G6" s="24">
        <f>IF(E6&gt;0, F6/E6, 0)</f>
        <v/>
      </c>
      <c r="H6" s="25">
        <f>IF(G6&gt;0.05, "Granskning krävs: Lönegap &gt; 5%", "OK (Inom normalt intervall)")</f>
        <v/>
      </c>
    </row>
    <row r="7">
      <c r="A7" s="18" t="inlineStr">
        <is>
          <t>Utvecklare</t>
        </is>
      </c>
      <c r="B7" s="22">
        <f>COUNTIFS(Kartläggningsdata!$B$6:$B$100, A7, Kartläggningsdata!$D$6:$D$100, "Kvinna")</f>
        <v/>
      </c>
      <c r="C7" s="22">
        <f>COUNTIFS(Kartläggningsdata!$B$6:$B$100, A7, Kartläggningsdata!$D$6:$D$100, "Man")</f>
        <v/>
      </c>
      <c r="D7" s="23">
        <f>IF(B7&gt;0, AVERAGEIFS(Kartläggningsdata!$G$6:$G$100, Kartläggningsdata!$B$6:$B$100, A7, Kartläggningsdata!$D$6:$D$100, "Kvinna"), 0)</f>
        <v/>
      </c>
      <c r="E7" s="23">
        <f>IF(C7&gt;0, AVERAGEIFS(Kartläggningsdata!$G$6:$G$100, Kartläggningsdata!$B$6:$B$100, A7, Kartläggningsdata!$D$6:$D$100, "Man"), 0)</f>
        <v/>
      </c>
      <c r="F7" s="21">
        <f>IF(AND(D7&gt;0, E7&gt;0), E7-D7, 0)</f>
        <v/>
      </c>
      <c r="G7" s="24">
        <f>IF(E7&gt;0, F7/E7, 0)</f>
        <v/>
      </c>
      <c r="H7" s="25">
        <f>IF(G7&gt;0.05, "Granskning krävs: Lönegap &gt; 5%", "OK (Inom normalt intervall)")</f>
        <v/>
      </c>
    </row>
    <row r="8">
      <c r="A8" s="18" t="inlineStr">
        <is>
          <t>HR &amp; Admin</t>
        </is>
      </c>
      <c r="B8" s="22">
        <f>COUNTIFS(Kartläggningsdata!$B$6:$B$100, A8, Kartläggningsdata!$D$6:$D$100, "Kvinna")</f>
        <v/>
      </c>
      <c r="C8" s="22">
        <f>COUNTIFS(Kartläggningsdata!$B$6:$B$100, A8, Kartläggningsdata!$D$6:$D$100, "Man")</f>
        <v/>
      </c>
      <c r="D8" s="23">
        <f>IF(B8&gt;0, AVERAGEIFS(Kartläggningsdata!$G$6:$G$100, Kartläggningsdata!$B$6:$B$100, A8, Kartläggningsdata!$D$6:$D$100, "Kvinna"), 0)</f>
        <v/>
      </c>
      <c r="E8" s="23">
        <f>IF(C8&gt;0, AVERAGEIFS(Kartläggningsdata!$G$6:$G$100, Kartläggningsdata!$B$6:$B$100, A8, Kartläggningsdata!$D$6:$D$100, "Man"), 0)</f>
        <v/>
      </c>
      <c r="F8" s="21">
        <f>IF(AND(D8&gt;0, E8&gt;0), E8-D8, 0)</f>
        <v/>
      </c>
      <c r="G8" s="24">
        <f>IF(E8&gt;0, F8/E8, 0)</f>
        <v/>
      </c>
      <c r="H8" s="25">
        <f>IF(G8&gt;0.05, "Granskning krävs: Lönegap &gt; 5%", "OK (Inom normalt intervall)")</f>
        <v/>
      </c>
    </row>
    <row r="10">
      <c r="A10" s="4" t="inlineStr">
        <is>
          <t>Totalt</t>
        </is>
      </c>
      <c r="B10" s="26">
        <f>SUM(B6:B8)</f>
        <v/>
      </c>
      <c r="C10" s="26">
        <f>SUM(C6:C8)</f>
        <v/>
      </c>
      <c r="D10" s="27">
        <f>AVERAGE(D6:D8)</f>
        <v/>
      </c>
      <c r="E10" s="27">
        <f>AVERAGE(E6:E8)</f>
        <v/>
      </c>
      <c r="F10" s="27">
        <f>E10-D10</f>
        <v/>
      </c>
      <c r="G10" s="28">
        <f>IF(E10&gt;0, F10/E10, 0)</f>
        <v/>
      </c>
      <c r="H10" s="26" t="inlineStr">
        <is>
          <t>Övergripande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2026-08-14T20:24:26Z</dcterms:created>
  <dcterms:modified xmlns:dcterms="http://purl.org/dc/terms/" xmlns:xsi="http://www.w3.org/2001/XMLSchema-instance" xsi:type="dcterms:W3CDTF">2026-08-14T20:24:26Z</dcterms:modified>
</cp:coreProperties>
</file>